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13_ncr:1_{6E09A345-9424-4FB5-8EF8-D65EB2FD10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計算シート" sheetId="2" r:id="rId1"/>
  </sheets>
  <calcPr calcId="191029"/>
</workbook>
</file>

<file path=xl/calcChain.xml><?xml version="1.0" encoding="utf-8"?>
<calcChain xmlns="http://schemas.openxmlformats.org/spreadsheetml/2006/main">
  <c r="H17" i="2" l="1"/>
  <c r="H11" i="2"/>
  <c r="H15" i="2"/>
  <c r="F14" i="2"/>
  <c r="H14" i="2" s="1"/>
  <c r="F12" i="2"/>
  <c r="H12" i="2" s="1"/>
  <c r="F13" i="2"/>
  <c r="H13" i="2" s="1"/>
  <c r="F16" i="2"/>
  <c r="H16" i="2" s="1"/>
  <c r="H18" i="2" l="1"/>
  <c r="H19" i="2"/>
  <c r="H20" i="2" l="1"/>
  <c r="H21" i="2" s="1"/>
</calcChain>
</file>

<file path=xl/sharedStrings.xml><?xml version="1.0" encoding="utf-8"?>
<sst xmlns="http://schemas.openxmlformats.org/spreadsheetml/2006/main" count="62" uniqueCount="44">
  <si>
    <t>CO2排出量</t>
    <rPh sb="3" eb="5">
      <t>ハイシュツ</t>
    </rPh>
    <rPh sb="5" eb="6">
      <t>リョウ</t>
    </rPh>
    <phoneticPr fontId="1"/>
  </si>
  <si>
    <t>kg</t>
    <phoneticPr fontId="1"/>
  </si>
  <si>
    <t>消費エネルギー
項目</t>
    <rPh sb="0" eb="2">
      <t>ショウヒ</t>
    </rPh>
    <rPh sb="8" eb="10">
      <t>コウモク</t>
    </rPh>
    <phoneticPr fontId="1"/>
  </si>
  <si>
    <t>単位</t>
    <rPh sb="0" eb="2">
      <t>タンイ</t>
    </rPh>
    <phoneticPr fontId="1"/>
  </si>
  <si>
    <t>CO2排出係数</t>
    <rPh sb="3" eb="5">
      <t>ハイシュツ</t>
    </rPh>
    <rPh sb="5" eb="7">
      <t>ケイスウ</t>
    </rPh>
    <phoneticPr fontId="1"/>
  </si>
  <si>
    <t>エネルギー使用量</t>
    <rPh sb="5" eb="8">
      <t>シヨウリョウ</t>
    </rPh>
    <phoneticPr fontId="1"/>
  </si>
  <si>
    <t>電気</t>
    <rPh sb="0" eb="2">
      <t>デンキ</t>
    </rPh>
    <phoneticPr fontId="1"/>
  </si>
  <si>
    <t>kwh</t>
    <phoneticPr fontId="1"/>
  </si>
  <si>
    <t>都市ガス LNG</t>
    <rPh sb="0" eb="2">
      <t>トシ</t>
    </rPh>
    <phoneticPr fontId="1"/>
  </si>
  <si>
    <t>m3</t>
    <phoneticPr fontId="1"/>
  </si>
  <si>
    <t>標準値</t>
    <rPh sb="0" eb="2">
      <t>ヒョウジュン</t>
    </rPh>
    <rPh sb="2" eb="3">
      <t>アタイ</t>
    </rPh>
    <phoneticPr fontId="1"/>
  </si>
  <si>
    <t>プロパンガス LPG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</si>
  <si>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</si>
  <si>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</si>
  <si>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ガソリン</t>
    <phoneticPr fontId="1"/>
  </si>
  <si>
    <t>【適用二酸化炭素排出係数】</t>
    <rPh sb="1" eb="3">
      <t>テキヨウ</t>
    </rPh>
    <rPh sb="3" eb="6">
      <t>ニサンカ</t>
    </rPh>
    <rPh sb="6" eb="8">
      <t>タンソ</t>
    </rPh>
    <rPh sb="8" eb="10">
      <t>ハイシュツ</t>
    </rPh>
    <rPh sb="10" eb="12">
      <t>ケイスウ</t>
    </rPh>
    <phoneticPr fontId="1"/>
  </si>
  <si>
    <t>kgCO2/kwh</t>
    <phoneticPr fontId="1"/>
  </si>
  <si>
    <t>都市ガス(LNG)</t>
    <rPh sb="0" eb="2">
      <t>トシ</t>
    </rPh>
    <phoneticPr fontId="1"/>
  </si>
  <si>
    <t>ﾌﾟﾛﾊﾟﾝｶﾞｽ(LPG)</t>
    <phoneticPr fontId="1"/>
  </si>
  <si>
    <t>kgCO2/kg</t>
    <phoneticPr fontId="1"/>
  </si>
  <si>
    <t>CO2排出量の換算を行いたいエネルギー項目について、エネルギー使用量を指定単位で入力してください。</t>
    <rPh sb="3" eb="5">
      <t>ハイシュツ</t>
    </rPh>
    <rPh sb="5" eb="6">
      <t>リョウ</t>
    </rPh>
    <rPh sb="7" eb="9">
      <t>カンサン</t>
    </rPh>
    <rPh sb="10" eb="11">
      <t>オコナ</t>
    </rPh>
    <rPh sb="19" eb="21">
      <t>コウモク</t>
    </rPh>
    <rPh sb="31" eb="33">
      <t>シヨウ</t>
    </rPh>
    <rPh sb="35" eb="37">
      <t>シテイ</t>
    </rPh>
    <rPh sb="37" eb="39">
      <t>タンイ</t>
    </rPh>
    <rPh sb="40" eb="42">
      <t>ニュウリョク</t>
    </rPh>
    <phoneticPr fontId="1"/>
  </si>
  <si>
    <t>温室効果ガス排出量算定・報告・公表制度における算定方法・排出係数</t>
    <rPh sb="0" eb="2">
      <t>オンシツ</t>
    </rPh>
    <rPh sb="2" eb="4">
      <t>コウカ</t>
    </rPh>
    <rPh sb="6" eb="8">
      <t>ハイシュツ</t>
    </rPh>
    <rPh sb="8" eb="11">
      <t>リョウサンテイ</t>
    </rPh>
    <rPh sb="12" eb="14">
      <t>ホウコク</t>
    </rPh>
    <rPh sb="15" eb="17">
      <t>コウヒョウ</t>
    </rPh>
    <rPh sb="17" eb="19">
      <t>セイド</t>
    </rPh>
    <rPh sb="23" eb="25">
      <t>サンテイ</t>
    </rPh>
    <rPh sb="25" eb="27">
      <t>ホウホウ</t>
    </rPh>
    <rPh sb="28" eb="30">
      <t>ハイシュツ</t>
    </rPh>
    <rPh sb="30" eb="32">
      <t>ケイスウ</t>
    </rPh>
    <phoneticPr fontId="1"/>
  </si>
  <si>
    <t>l(ﾘｯﾄﾙ)</t>
    <phoneticPr fontId="1"/>
  </si>
  <si>
    <t>kgCO2/l</t>
    <phoneticPr fontId="1"/>
  </si>
  <si>
    <t>軽油</t>
    <phoneticPr fontId="1"/>
  </si>
  <si>
    <t>水道</t>
    <rPh sb="0" eb="2">
      <t>スイドウ</t>
    </rPh>
    <phoneticPr fontId="1"/>
  </si>
  <si>
    <t>平均値</t>
    <rPh sb="0" eb="3">
      <t>ヘイキンチ</t>
    </rPh>
    <phoneticPr fontId="1"/>
  </si>
  <si>
    <t>一般排気物</t>
    <rPh sb="0" eb="4">
      <t>イッパンハイキ</t>
    </rPh>
    <rPh sb="4" eb="5">
      <t>モノ</t>
    </rPh>
    <phoneticPr fontId="1"/>
  </si>
  <si>
    <t>1人あたりのCO2排出量</t>
    <rPh sb="0" eb="2">
      <t>ヒトリ</t>
    </rPh>
    <rPh sb="9" eb="12">
      <t>ハイシュツリョウ</t>
    </rPh>
    <phoneticPr fontId="1"/>
  </si>
  <si>
    <t>kgCO2</t>
    <phoneticPr fontId="1"/>
  </si>
  <si>
    <t>世帯人数</t>
    <rPh sb="0" eb="2">
      <t>セタイ</t>
    </rPh>
    <rPh sb="2" eb="4">
      <t>ニンズウ</t>
    </rPh>
    <phoneticPr fontId="1"/>
  </si>
  <si>
    <t>世帯あたりのCO２排出量</t>
    <rPh sb="0" eb="2">
      <t>セタイ</t>
    </rPh>
    <rPh sb="9" eb="12">
      <t>ハイシュツリョウ</t>
    </rPh>
    <phoneticPr fontId="1"/>
  </si>
  <si>
    <t>東京電力</t>
    <rPh sb="0" eb="2">
      <t>トウキョウ</t>
    </rPh>
    <phoneticPr fontId="1"/>
  </si>
  <si>
    <t>東京電力2019年度調整後排出係数</t>
    <rPh sb="0" eb="2">
      <t>トウキョウ</t>
    </rPh>
    <rPh sb="2" eb="4">
      <t>デンリョク</t>
    </rPh>
    <rPh sb="8" eb="10">
      <t>ネンド</t>
    </rPh>
    <rPh sb="10" eb="12">
      <t>チョウセイ</t>
    </rPh>
    <rPh sb="12" eb="13">
      <t>ゴ</t>
    </rPh>
    <rPh sb="13" eb="15">
      <t>ハイシュツ</t>
    </rPh>
    <rPh sb="15" eb="17">
      <t>ケイスウ</t>
    </rPh>
    <phoneticPr fontId="1"/>
  </si>
  <si>
    <t>CO2排出係数は地域電力会社HPに記載</t>
    <rPh sb="3" eb="7">
      <t>ハイシュツケイスウ</t>
    </rPh>
    <rPh sb="8" eb="10">
      <t>チイキ</t>
    </rPh>
    <rPh sb="10" eb="14">
      <t>デンリョクガイシャ</t>
    </rPh>
    <rPh sb="17" eb="19">
      <t>キサイ</t>
    </rPh>
    <phoneticPr fontId="1"/>
  </si>
  <si>
    <r>
      <t>ＣＯ</t>
    </r>
    <r>
      <rPr>
        <b/>
        <sz val="12"/>
        <color indexed="9"/>
        <rFont val="HG丸ｺﾞｼｯｸM-PRO"/>
        <family val="3"/>
        <charset val="128"/>
      </rPr>
      <t>２</t>
    </r>
    <r>
      <rPr>
        <b/>
        <sz val="16"/>
        <color indexed="9"/>
        <rFont val="HG丸ｺﾞｼｯｸM-PRO"/>
        <family val="3"/>
        <charset val="128"/>
      </rPr>
      <t>簡易排出量計算シート</t>
    </r>
    <rPh sb="3" eb="5">
      <t>カンイ</t>
    </rPh>
    <rPh sb="5" eb="7">
      <t>ハイシュツ</t>
    </rPh>
    <rPh sb="7" eb="8">
      <t>リョウ</t>
    </rPh>
    <rPh sb="8" eb="10">
      <t>ケイサン</t>
    </rPh>
    <phoneticPr fontId="1"/>
  </si>
  <si>
    <t>METI　hokkaido 資料参考</t>
    <rPh sb="14" eb="16">
      <t>シリョウ</t>
    </rPh>
    <rPh sb="16" eb="18">
      <t>サンコウ</t>
    </rPh>
    <phoneticPr fontId="1"/>
  </si>
  <si>
    <t>木質ペレット（全木）</t>
    <rPh sb="0" eb="2">
      <t>モクシツ</t>
    </rPh>
    <rPh sb="7" eb="8">
      <t>ゼン</t>
    </rPh>
    <rPh sb="8" eb="9">
      <t>キ</t>
    </rPh>
    <phoneticPr fontId="1"/>
  </si>
  <si>
    <t>ゴミ処理によるCO2の排出</t>
    <rPh sb="2" eb="4">
      <t>ショリ</t>
    </rPh>
    <rPh sb="11" eb="13">
      <t>ハイシュツ</t>
    </rPh>
    <phoneticPr fontId="1"/>
  </si>
  <si>
    <t>北海道立総合研究機構 森林研究本部 林産試験場による</t>
    <phoneticPr fontId="1"/>
  </si>
  <si>
    <t>2013年全国平均1人あたりのCO2排出量1590㎏CO2</t>
    <rPh sb="4" eb="5">
      <t>ネン</t>
    </rPh>
    <rPh sb="5" eb="9">
      <t>ゼンコクヘイキン</t>
    </rPh>
    <rPh sb="9" eb="11">
      <t>ヒトリ</t>
    </rPh>
    <rPh sb="18" eb="21">
      <t>ハイシュツリョウ</t>
    </rPh>
    <phoneticPr fontId="1"/>
  </si>
  <si>
    <t>2030年度に66％削減目標（1人あたりのCO2排出量970㎏以下）</t>
    <rPh sb="4" eb="6">
      <t>ネンド</t>
    </rPh>
    <rPh sb="10" eb="12">
      <t>サクゲン</t>
    </rPh>
    <rPh sb="12" eb="14">
      <t>モクヒョウ</t>
    </rPh>
    <rPh sb="15" eb="17">
      <t>ヒトリ</t>
    </rPh>
    <rPh sb="24" eb="27">
      <t>ハイシュツリョウ</t>
    </rPh>
    <rPh sb="31" eb="33">
      <t>イカ</t>
    </rPh>
    <phoneticPr fontId="1"/>
  </si>
  <si>
    <t>自家用車(家庭部門には含まず運輸部門へ）</t>
    <rPh sb="0" eb="4">
      <t>ジカヨウシャ</t>
    </rPh>
    <rPh sb="5" eb="9">
      <t>カテイブモン</t>
    </rPh>
    <rPh sb="11" eb="12">
      <t>フク</t>
    </rPh>
    <rPh sb="14" eb="16">
      <t>ウンユ</t>
    </rPh>
    <rPh sb="16" eb="18">
      <t>ブモン</t>
    </rPh>
    <phoneticPr fontId="1"/>
  </si>
  <si>
    <t>自家用車（家庭部門には含まず運輸部門へ）</t>
    <rPh sb="0" eb="4">
      <t>ジカヨウシャ</t>
    </rPh>
    <rPh sb="5" eb="9">
      <t>カテイブモン</t>
    </rPh>
    <rPh sb="11" eb="12">
      <t>フク</t>
    </rPh>
    <rPh sb="14" eb="16">
      <t>ウンユ</t>
    </rPh>
    <rPh sb="16" eb="18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</si>
</sst>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yyyy/m"/>
    <numFmt numFmtId="178" formatCode="#,###"/>
    <numFmt numFmtId="179" formatCode="#,##0_ &quot;kgCO2&quot;"/>
    <numFmt numFmtId="180" formatCode="0.000_);[Red]\(0.000\)"/>
    <numFmt numFmtId="181" formatCode="#,##0_ "/>
    <numFmt numFmtId="182" formatCode="#,##0_ &quot;t-CO2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 tint="0.34998626667073579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1" tint="0.149937437055574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179" fontId="10" fillId="0" borderId="1" xfId="0" applyNumberFormat="1" applyFont="1" applyBorder="1">
      <alignment vertical="center"/>
    </xf>
    <xf numFmtId="180" fontId="10" fillId="0" borderId="1" xfId="0" applyNumberFormat="1" applyFont="1" applyBorder="1" applyAlignment="1">
      <alignment horizontal="center" vertical="center"/>
    </xf>
    <xf numFmtId="179" fontId="10" fillId="0" borderId="3" xfId="0" applyNumberFormat="1" applyFont="1" applyBorder="1">
      <alignment vertical="center"/>
    </xf>
    <xf numFmtId="176" fontId="13" fillId="0" borderId="0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3" fillId="0" borderId="14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3" fillId="0" borderId="3" xfId="0" applyFont="1" applyBorder="1">
      <alignment vertical="center"/>
    </xf>
    <xf numFmtId="176" fontId="13" fillId="0" borderId="3" xfId="0" applyNumberFormat="1" applyFont="1" applyBorder="1">
      <alignment vertical="center"/>
    </xf>
    <xf numFmtId="0" fontId="13" fillId="0" borderId="1" xfId="0" applyFont="1" applyBorder="1">
      <alignment vertical="center"/>
    </xf>
    <xf numFmtId="180" fontId="13" fillId="0" borderId="1" xfId="0" applyNumberFormat="1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180" fontId="10" fillId="0" borderId="3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/>
    </xf>
    <xf numFmtId="177" fontId="12" fillId="2" borderId="22" xfId="0" applyNumberFormat="1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0" borderId="11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1" fontId="17" fillId="5" borderId="15" xfId="0" applyNumberFormat="1" applyFont="1" applyFill="1" applyBorder="1" applyAlignment="1">
      <alignment vertical="center"/>
    </xf>
    <xf numFmtId="0" fontId="11" fillId="0" borderId="23" xfId="0" applyFont="1" applyBorder="1">
      <alignment vertical="center"/>
    </xf>
    <xf numFmtId="0" fontId="18" fillId="5" borderId="16" xfId="0" applyFont="1" applyFill="1" applyBorder="1" applyAlignment="1">
      <alignment vertical="center"/>
    </xf>
    <xf numFmtId="0" fontId="10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30" xfId="0" applyFont="1" applyBorder="1">
      <alignment vertical="center"/>
    </xf>
    <xf numFmtId="178" fontId="18" fillId="4" borderId="17" xfId="0" applyNumberFormat="1" applyFont="1" applyFill="1" applyBorder="1">
      <alignment vertical="center"/>
    </xf>
    <xf numFmtId="178" fontId="18" fillId="4" borderId="1" xfId="0" applyNumberFormat="1" applyFont="1" applyFill="1" applyBorder="1">
      <alignment vertical="center"/>
    </xf>
    <xf numFmtId="178" fontId="18" fillId="3" borderId="2" xfId="0" applyNumberFormat="1" applyFont="1" applyFill="1" applyBorder="1">
      <alignment vertical="center"/>
    </xf>
    <xf numFmtId="176" fontId="18" fillId="3" borderId="1" xfId="0" applyNumberFormat="1" applyFont="1" applyFill="1" applyBorder="1" applyAlignment="1">
      <alignment horizontal="center" vertical="center"/>
    </xf>
    <xf numFmtId="0" fontId="18" fillId="3" borderId="26" xfId="0" applyFont="1" applyFill="1" applyBorder="1">
      <alignment vertical="center"/>
    </xf>
    <xf numFmtId="181" fontId="18" fillId="0" borderId="13" xfId="0" applyNumberFormat="1" applyFont="1" applyBorder="1" applyAlignment="1">
      <alignment vertical="center" wrapText="1"/>
    </xf>
    <xf numFmtId="182" fontId="15" fillId="4" borderId="34" xfId="0" applyNumberFormat="1" applyFont="1" applyFill="1" applyBorder="1">
      <alignment vertical="center"/>
    </xf>
    <xf numFmtId="179" fontId="16" fillId="5" borderId="26" xfId="0" applyNumberFormat="1" applyFont="1" applyFill="1" applyBorder="1">
      <alignment vertical="center"/>
    </xf>
    <xf numFmtId="0" fontId="20" fillId="0" borderId="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176" fontId="19" fillId="0" borderId="10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8" fontId="18" fillId="6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E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38101</xdr:rowOff>
    </xdr:from>
    <xdr:to>
      <xdr:col>6</xdr:col>
      <xdr:colOff>800100</xdr:colOff>
      <xdr:row>8</xdr:row>
      <xdr:rowOff>161926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19600" y="1476376"/>
          <a:ext cx="438150" cy="561975"/>
        </a:xfrm>
        <a:prstGeom prst="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tabSelected="1" zoomScale="86" zoomScaleNormal="86" workbookViewId="0">
      <selection activeCell="J20" sqref="J20"/>
    </sheetView>
  </sheetViews>
  <sheetFormatPr defaultColWidth="9" defaultRowHeight="17.25" customHeight="1" x14ac:dyDescent="0.2"/>
  <cols>
    <col min="1" max="1" width="1.77734375" style="1" customWidth="1"/>
    <col min="2" max="2" width="3.109375" style="1" customWidth="1"/>
    <col min="3" max="3" width="22" style="1" customWidth="1"/>
    <col min="4" max="4" width="8.88671875" style="1" customWidth="1"/>
    <col min="5" max="5" width="10.77734375" style="1" customWidth="1"/>
    <col min="6" max="6" width="13" style="1" customWidth="1"/>
    <col min="7" max="7" width="13.44140625" style="1" customWidth="1"/>
    <col min="8" max="8" width="21" style="1" customWidth="1"/>
    <col min="9" max="9" width="40.109375" style="1" customWidth="1"/>
    <col min="10" max="10" width="22.21875" style="1" customWidth="1"/>
    <col min="11" max="11" width="12.33203125" style="1" customWidth="1"/>
    <col min="12" max="12" width="9" style="1"/>
    <col min="13" max="13" width="10.44140625" style="1" customWidth="1"/>
    <col min="14" max="14" width="10" style="1" customWidth="1"/>
    <col min="15" max="15" width="11.44140625" style="1" customWidth="1"/>
    <col min="16" max="16" width="13" style="1" customWidth="1"/>
    <col min="17" max="16384" width="9" style="1"/>
  </cols>
  <sheetData>
    <row r="1" spans="2:9" ht="17.25" customHeight="1" thickBot="1" x14ac:dyDescent="0.25"/>
    <row r="2" spans="2:9" ht="40.799999999999997" customHeight="1" x14ac:dyDescent="0.2">
      <c r="B2" s="68" t="s">
        <v>35</v>
      </c>
      <c r="C2" s="69"/>
      <c r="D2" s="69"/>
      <c r="E2" s="69"/>
      <c r="F2" s="69"/>
      <c r="G2" s="69"/>
      <c r="H2" s="69"/>
      <c r="I2" s="70"/>
    </row>
    <row r="3" spans="2:9" ht="19.95" customHeight="1" x14ac:dyDescent="0.2">
      <c r="B3" s="22"/>
      <c r="C3" s="2"/>
      <c r="D3" s="2"/>
      <c r="E3" s="2"/>
      <c r="F3" s="2"/>
      <c r="G3" s="2"/>
      <c r="H3" s="2"/>
      <c r="I3" s="23"/>
    </row>
    <row r="4" spans="2:9" ht="19.95" customHeight="1" x14ac:dyDescent="0.2">
      <c r="B4" s="24"/>
      <c r="C4" s="3"/>
      <c r="D4" s="4"/>
      <c r="E4" s="4"/>
      <c r="F4" s="4"/>
      <c r="G4" s="4"/>
      <c r="H4" s="5"/>
      <c r="I4" s="25"/>
    </row>
    <row r="5" spans="2:9" ht="19.95" customHeight="1" x14ac:dyDescent="0.2">
      <c r="B5" s="24"/>
      <c r="C5" s="71"/>
      <c r="D5" s="77" t="s">
        <v>20</v>
      </c>
      <c r="E5" s="78"/>
      <c r="F5" s="78"/>
      <c r="G5" s="78"/>
      <c r="H5" s="78"/>
      <c r="I5" s="79"/>
    </row>
    <row r="6" spans="2:9" ht="19.95" customHeight="1" x14ac:dyDescent="0.2">
      <c r="B6" s="24"/>
      <c r="C6" s="72"/>
      <c r="D6" s="77"/>
      <c r="E6" s="78"/>
      <c r="F6" s="78"/>
      <c r="G6" s="78"/>
      <c r="H6" s="78"/>
      <c r="I6" s="79"/>
    </row>
    <row r="7" spans="2:9" ht="19.95" customHeight="1" x14ac:dyDescent="0.2">
      <c r="B7" s="24"/>
      <c r="C7" s="6"/>
      <c r="D7" s="7"/>
      <c r="E7" s="7"/>
      <c r="F7" s="7"/>
      <c r="G7" s="7"/>
      <c r="H7" s="5"/>
      <c r="I7" s="25"/>
    </row>
    <row r="8" spans="2:9" ht="19.95" customHeight="1" x14ac:dyDescent="0.2">
      <c r="B8" s="26"/>
      <c r="C8" s="8"/>
      <c r="D8" s="9"/>
      <c r="E8" s="9"/>
      <c r="F8" s="9"/>
      <c r="G8" s="10"/>
      <c r="H8" s="9"/>
      <c r="I8" s="27"/>
    </row>
    <row r="9" spans="2:9" ht="19.95" customHeight="1" thickBot="1" x14ac:dyDescent="0.25">
      <c r="B9" s="26"/>
      <c r="C9" s="8"/>
      <c r="D9" s="9"/>
      <c r="E9" s="9"/>
      <c r="F9" s="9"/>
      <c r="G9" s="10"/>
      <c r="H9" s="9"/>
      <c r="I9" s="27"/>
    </row>
    <row r="10" spans="2:9" ht="19.95" customHeight="1" x14ac:dyDescent="0.2">
      <c r="B10" s="28"/>
      <c r="C10" s="37" t="s">
        <v>2</v>
      </c>
      <c r="D10" s="38" t="s">
        <v>3</v>
      </c>
      <c r="E10" s="73" t="s">
        <v>4</v>
      </c>
      <c r="F10" s="74"/>
      <c r="G10" s="39" t="s">
        <v>5</v>
      </c>
      <c r="H10" s="40" t="s">
        <v>0</v>
      </c>
      <c r="I10" s="41"/>
    </row>
    <row r="11" spans="2:9" ht="19.95" customHeight="1" x14ac:dyDescent="0.2">
      <c r="B11" s="26"/>
      <c r="C11" s="42" t="s">
        <v>6</v>
      </c>
      <c r="D11" s="12" t="s">
        <v>7</v>
      </c>
      <c r="E11" s="13"/>
      <c r="F11" s="58">
        <v>0.441</v>
      </c>
      <c r="G11" s="57">
        <v>5787</v>
      </c>
      <c r="H11" s="14">
        <f t="shared" ref="H11:H16" si="0">F11*G11</f>
        <v>2552.067</v>
      </c>
      <c r="I11" s="27" t="s">
        <v>34</v>
      </c>
    </row>
    <row r="12" spans="2:9" ht="19.95" customHeight="1" x14ac:dyDescent="0.2">
      <c r="B12" s="26"/>
      <c r="C12" s="42" t="s">
        <v>8</v>
      </c>
      <c r="D12" s="12" t="s">
        <v>9</v>
      </c>
      <c r="E12" s="11" t="s">
        <v>10</v>
      </c>
      <c r="F12" s="15">
        <f>D25</f>
        <v>2.7</v>
      </c>
      <c r="G12" s="57">
        <v>0</v>
      </c>
      <c r="H12" s="14">
        <f t="shared" si="0"/>
        <v>0</v>
      </c>
      <c r="I12" s="27"/>
    </row>
    <row r="13" spans="2:9" ht="19.95" customHeight="1" x14ac:dyDescent="0.2">
      <c r="B13" s="26"/>
      <c r="C13" s="42" t="s">
        <v>11</v>
      </c>
      <c r="D13" s="12" t="s">
        <v>1</v>
      </c>
      <c r="E13" s="11" t="s">
        <v>10</v>
      </c>
      <c r="F13" s="15">
        <f>D26</f>
        <v>3</v>
      </c>
      <c r="G13" s="57"/>
      <c r="H13" s="14">
        <f t="shared" si="0"/>
        <v>0</v>
      </c>
      <c r="I13" s="27"/>
    </row>
    <row r="14" spans="2:9" ht="19.95" customHeight="1" x14ac:dyDescent="0.2">
      <c r="B14" s="26"/>
      <c r="C14" s="42" t="s">
        <v>12</v>
      </c>
      <c r="D14" s="12" t="s">
        <v>22</v>
      </c>
      <c r="E14" s="11" t="s">
        <v>10</v>
      </c>
      <c r="F14" s="15">
        <f>D27</f>
        <v>2.4900000000000002</v>
      </c>
      <c r="G14" s="57">
        <v>0</v>
      </c>
      <c r="H14" s="14">
        <f t="shared" si="0"/>
        <v>0</v>
      </c>
      <c r="I14" s="27"/>
    </row>
    <row r="15" spans="2:9" ht="19.95" customHeight="1" x14ac:dyDescent="0.2">
      <c r="B15" s="26"/>
      <c r="C15" s="42" t="s">
        <v>37</v>
      </c>
      <c r="D15" s="12" t="s">
        <v>1</v>
      </c>
      <c r="E15" s="11" t="s">
        <v>10</v>
      </c>
      <c r="F15" s="15">
        <v>0.115</v>
      </c>
      <c r="G15" s="57">
        <v>120</v>
      </c>
      <c r="H15" s="14">
        <f t="shared" ref="H15" si="1">F15*G15</f>
        <v>13.8</v>
      </c>
      <c r="I15" s="63" t="s">
        <v>39</v>
      </c>
    </row>
    <row r="16" spans="2:9" ht="19.95" customHeight="1" x14ac:dyDescent="0.2">
      <c r="B16" s="26"/>
      <c r="C16" s="42" t="s">
        <v>24</v>
      </c>
      <c r="D16" s="12" t="s">
        <v>22</v>
      </c>
      <c r="E16" s="11" t="s">
        <v>10</v>
      </c>
      <c r="F16" s="15">
        <f>D28</f>
        <v>2.58</v>
      </c>
      <c r="G16" s="82">
        <v>0</v>
      </c>
      <c r="H16" s="14">
        <f t="shared" si="0"/>
        <v>0</v>
      </c>
      <c r="I16" s="27" t="s">
        <v>42</v>
      </c>
    </row>
    <row r="17" spans="2:9" ht="19.95" customHeight="1" x14ac:dyDescent="0.2">
      <c r="B17" s="26"/>
      <c r="C17" s="42" t="s">
        <v>14</v>
      </c>
      <c r="D17" s="12" t="s">
        <v>22</v>
      </c>
      <c r="E17" s="11" t="s">
        <v>10</v>
      </c>
      <c r="F17" s="15">
        <v>2.3199999999999998</v>
      </c>
      <c r="G17" s="82">
        <v>0</v>
      </c>
      <c r="H17" s="16">
        <f t="shared" ref="H17" si="2">F17*G17</f>
        <v>0</v>
      </c>
      <c r="I17" s="27" t="s">
        <v>43</v>
      </c>
    </row>
    <row r="18" spans="2:9" ht="19.95" customHeight="1" x14ac:dyDescent="0.2">
      <c r="B18" s="26"/>
      <c r="C18" s="43" t="s">
        <v>27</v>
      </c>
      <c r="D18" s="35"/>
      <c r="E18" s="34" t="s">
        <v>26</v>
      </c>
      <c r="F18" s="36"/>
      <c r="G18" s="55"/>
      <c r="H18" s="16">
        <f>(H11+H12+H13+H14+H15+H16)*0.04</f>
        <v>102.63468</v>
      </c>
      <c r="I18" s="27" t="s">
        <v>38</v>
      </c>
    </row>
    <row r="19" spans="2:9" ht="19.95" customHeight="1" thickBot="1" x14ac:dyDescent="0.25">
      <c r="B19" s="26"/>
      <c r="C19" s="42" t="s">
        <v>25</v>
      </c>
      <c r="D19" s="12"/>
      <c r="E19" s="11" t="s">
        <v>26</v>
      </c>
      <c r="F19" s="15"/>
      <c r="G19" s="56"/>
      <c r="H19" s="16">
        <f>(H11+H12+H13+H14+H15+H16+H17)*0.03</f>
        <v>76.976010000000002</v>
      </c>
      <c r="I19" s="47"/>
    </row>
    <row r="20" spans="2:9" ht="19.95" customHeight="1" thickBot="1" x14ac:dyDescent="0.25">
      <c r="B20" s="26"/>
      <c r="C20" s="45" t="s">
        <v>31</v>
      </c>
      <c r="D20" s="11"/>
      <c r="E20" s="11"/>
      <c r="F20" s="11"/>
      <c r="G20" s="60"/>
      <c r="H20" s="62">
        <f>SUM(H11:H19)</f>
        <v>2745.4776900000002</v>
      </c>
      <c r="I20" s="61"/>
    </row>
    <row r="21" spans="2:9" ht="19.95" customHeight="1" thickBot="1" x14ac:dyDescent="0.25">
      <c r="B21" s="26"/>
      <c r="C21" s="48" t="s">
        <v>28</v>
      </c>
      <c r="D21" s="49"/>
      <c r="E21" s="50" t="s">
        <v>30</v>
      </c>
      <c r="F21" s="54"/>
      <c r="G21" s="59">
        <v>4</v>
      </c>
      <c r="H21" s="44">
        <f>H20/G21</f>
        <v>686.36942250000004</v>
      </c>
      <c r="I21" s="46" t="s">
        <v>29</v>
      </c>
    </row>
    <row r="22" spans="2:9" ht="19.95" customHeight="1" thickBot="1" x14ac:dyDescent="0.25">
      <c r="B22" s="26"/>
      <c r="C22" s="51"/>
      <c r="D22" s="52"/>
      <c r="E22" s="53"/>
      <c r="F22" s="53"/>
      <c r="G22" s="75" t="s">
        <v>40</v>
      </c>
      <c r="H22" s="75"/>
      <c r="I22" s="76"/>
    </row>
    <row r="23" spans="2:9" ht="19.95" customHeight="1" x14ac:dyDescent="0.2">
      <c r="B23" s="26"/>
      <c r="C23" s="17" t="s">
        <v>15</v>
      </c>
      <c r="D23" s="9"/>
      <c r="E23" s="9"/>
      <c r="F23" s="18"/>
      <c r="G23" s="80" t="s">
        <v>41</v>
      </c>
      <c r="H23" s="80"/>
      <c r="I23" s="81"/>
    </row>
    <row r="24" spans="2:9" ht="19.95" customHeight="1" x14ac:dyDescent="0.2">
      <c r="B24" s="26"/>
      <c r="C24" s="30" t="s">
        <v>32</v>
      </c>
      <c r="D24" s="19">
        <v>0.441</v>
      </c>
      <c r="E24" s="31" t="s">
        <v>16</v>
      </c>
      <c r="F24" s="66" t="s">
        <v>33</v>
      </c>
      <c r="G24" s="67"/>
      <c r="H24" s="67"/>
      <c r="I24" s="27"/>
    </row>
    <row r="25" spans="2:9" ht="19.95" customHeight="1" x14ac:dyDescent="0.2">
      <c r="B25" s="26"/>
      <c r="C25" s="32" t="s">
        <v>17</v>
      </c>
      <c r="D25" s="33">
        <v>2.7</v>
      </c>
      <c r="E25" s="32" t="s">
        <v>19</v>
      </c>
      <c r="F25" s="66" t="s">
        <v>21</v>
      </c>
      <c r="G25" s="67"/>
      <c r="H25" s="67"/>
      <c r="I25" s="27"/>
    </row>
    <row r="26" spans="2:9" ht="19.95" customHeight="1" x14ac:dyDescent="0.2">
      <c r="B26" s="26"/>
      <c r="C26" s="32" t="s">
        <v>18</v>
      </c>
      <c r="D26" s="33">
        <v>3</v>
      </c>
      <c r="E26" s="32" t="s">
        <v>19</v>
      </c>
      <c r="F26" s="66" t="s">
        <v>21</v>
      </c>
      <c r="G26" s="67"/>
      <c r="H26" s="67"/>
      <c r="I26" s="27"/>
    </row>
    <row r="27" spans="2:9" ht="19.95" customHeight="1" x14ac:dyDescent="0.2">
      <c r="B27" s="26"/>
      <c r="C27" s="32" t="s">
        <v>12</v>
      </c>
      <c r="D27" s="33">
        <v>2.4900000000000002</v>
      </c>
      <c r="E27" s="32" t="s">
        <v>23</v>
      </c>
      <c r="F27" s="66" t="s">
        <v>21</v>
      </c>
      <c r="G27" s="67"/>
      <c r="H27" s="67"/>
      <c r="I27" s="27"/>
    </row>
    <row r="28" spans="2:9" ht="19.95" customHeight="1" x14ac:dyDescent="0.2">
      <c r="B28" s="26"/>
      <c r="C28" s="32" t="s">
        <v>13</v>
      </c>
      <c r="D28" s="33">
        <v>2.58</v>
      </c>
      <c r="E28" s="32" t="s">
        <v>23</v>
      </c>
      <c r="F28" s="66" t="s">
        <v>21</v>
      </c>
      <c r="G28" s="67"/>
      <c r="H28" s="67"/>
      <c r="I28" s="27"/>
    </row>
    <row r="29" spans="2:9" ht="19.95" customHeight="1" x14ac:dyDescent="0.2">
      <c r="B29" s="26"/>
      <c r="C29" s="32" t="s">
        <v>14</v>
      </c>
      <c r="D29" s="33">
        <v>2.3199999999999998</v>
      </c>
      <c r="E29" s="32" t="s">
        <v>23</v>
      </c>
      <c r="F29" s="66" t="s">
        <v>21</v>
      </c>
      <c r="G29" s="67"/>
      <c r="H29" s="67"/>
      <c r="I29" s="27"/>
    </row>
    <row r="30" spans="2:9" ht="19.95" customHeight="1" x14ac:dyDescent="0.2">
      <c r="B30" s="26"/>
      <c r="C30" s="21"/>
      <c r="D30" s="20"/>
      <c r="E30" s="21"/>
      <c r="F30" s="21"/>
      <c r="G30" s="21"/>
      <c r="H30" s="9"/>
      <c r="I30" s="27"/>
    </row>
    <row r="31" spans="2:9" ht="19.95" customHeight="1" thickBot="1" x14ac:dyDescent="0.25">
      <c r="B31" s="29"/>
      <c r="C31" s="64" t="s">
        <v>36</v>
      </c>
      <c r="D31" s="64"/>
      <c r="E31" s="64"/>
      <c r="F31" s="64"/>
      <c r="G31" s="64"/>
      <c r="H31" s="64"/>
      <c r="I31" s="65"/>
    </row>
  </sheetData>
  <mergeCells count="13">
    <mergeCell ref="C31:I31"/>
    <mergeCell ref="F29:H29"/>
    <mergeCell ref="B2:I2"/>
    <mergeCell ref="C5:C6"/>
    <mergeCell ref="E10:F10"/>
    <mergeCell ref="G22:I22"/>
    <mergeCell ref="F24:H24"/>
    <mergeCell ref="F25:H25"/>
    <mergeCell ref="F26:H26"/>
    <mergeCell ref="F27:H27"/>
    <mergeCell ref="F28:H28"/>
    <mergeCell ref="D5:I6"/>
    <mergeCell ref="G23:I23"/>
  </mergeCells>
  <phoneticPr fontId="1"/>
  <dataValidations count="1">
    <dataValidation type="list" allowBlank="1" showInputMessage="1" showErrorMessage="1" promptTitle="管轄電力会社を選択して下さい。" prompt="." sqref="E11" xr:uid="{00000000-0002-0000-0000-000000000000}">
      <formula1>#REF!</formula1>
    </dataValidation>
  </dataValidations>
  <pageMargins left="0.39370078740157483" right="0.39370078740157483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2018-05-08T05:44:45Z</dcterms:created>
  <dcterms:modified xsi:type="dcterms:W3CDTF">2021-08-03T06:10:23Z</dcterms:modified>
</cp:coreProperties>
</file>